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ИК\Desktop\"/>
    </mc:Choice>
  </mc:AlternateContent>
  <bookViews>
    <workbookView xWindow="0" yWindow="0" windowWidth="28800" windowHeight="11835"/>
  </bookViews>
  <sheets>
    <sheet name="Отчет" sheetId="1" r:id="rId1"/>
  </sheets>
  <calcPr calcId="152511"/>
</workbook>
</file>

<file path=xl/calcChain.xml><?xml version="1.0" encoding="utf-8"?>
<calcChain xmlns="http://schemas.openxmlformats.org/spreadsheetml/2006/main">
  <c r="A6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D37" i="1" l="1"/>
  <c r="B37" i="1"/>
  <c r="D36" i="1"/>
  <c r="B36" i="1"/>
  <c r="D35" i="1"/>
  <c r="B35" i="1"/>
  <c r="D34" i="1"/>
  <c r="B34" i="1"/>
  <c r="D33" i="1"/>
  <c r="B33" i="1"/>
  <c r="D32" i="1"/>
  <c r="B32" i="1"/>
  <c r="D31" i="1"/>
  <c r="B31" i="1"/>
  <c r="D30" i="1"/>
  <c r="B30" i="1"/>
  <c r="D29" i="1"/>
  <c r="B29" i="1"/>
  <c r="D28" i="1"/>
  <c r="B28" i="1"/>
  <c r="D27" i="1"/>
  <c r="B27" i="1"/>
  <c r="D26" i="1"/>
  <c r="B26" i="1"/>
  <c r="D25" i="1"/>
  <c r="B25" i="1"/>
  <c r="D24" i="1"/>
  <c r="B24" i="1"/>
  <c r="D23" i="1"/>
  <c r="B23" i="1"/>
  <c r="D22" i="1"/>
  <c r="B22" i="1"/>
  <c r="D21" i="1"/>
  <c r="B21" i="1"/>
  <c r="D20" i="1"/>
  <c r="B20" i="1"/>
  <c r="D19" i="1"/>
  <c r="B19" i="1"/>
  <c r="D18" i="1"/>
  <c r="B18" i="1"/>
  <c r="D17" i="1"/>
  <c r="B17" i="1"/>
  <c r="D16" i="1"/>
  <c r="B16" i="1"/>
  <c r="D15" i="1"/>
  <c r="B15" i="1"/>
  <c r="D14" i="1"/>
  <c r="B14" i="1"/>
  <c r="D13" i="1"/>
  <c r="B13" i="1"/>
  <c r="D12" i="1"/>
  <c r="B12" i="1"/>
  <c r="D11" i="1"/>
  <c r="B11" i="1"/>
  <c r="D10" i="1"/>
  <c r="B10" i="1"/>
  <c r="D9" i="1"/>
  <c r="B9" i="1"/>
  <c r="D8" i="1"/>
  <c r="B8" i="1"/>
  <c r="B7" i="1"/>
  <c r="C5" i="1"/>
  <c r="B5" i="1"/>
</calcChain>
</file>

<file path=xl/sharedStrings.xml><?xml version="1.0" encoding="utf-8"?>
<sst xmlns="http://schemas.openxmlformats.org/spreadsheetml/2006/main" count="3" uniqueCount="3">
  <si>
    <t>В руб.</t>
  </si>
  <si>
    <t>Строка финансового отчета"</t>
  </si>
  <si>
    <t>Финансовый отчет о поступлении и расходовании средств избирательного фонда кандидата в депутаты Собрания депутатов Каслинского муниципального района шестого созыва по одномандатному избирательному округу № 1 БОРИСОВА Виктора Сергеевича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</si>
</sst>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 vertical="center"/>
    </xf>
    <xf numFmtId="0" fontId="4" fillId="3" borderId="3" xfId="0" applyNumberFormat="1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Alignment="1">
      <alignment horizontal="center"/>
    </xf>
    <xf numFmtId="0" fontId="6" fillId="2" borderId="3" xfId="0" applyNumberFormat="1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right" vertical="center" wrapText="1"/>
    </xf>
    <xf numFmtId="0" fontId="1" fillId="0" borderId="0" xfId="0" applyNumberFormat="1" applyFont="1"/>
    <xf numFmtId="0" fontId="4" fillId="3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4" xfId="0" quotePrefix="1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tabSelected="1" workbookViewId="0">
      <selection activeCell="I11" sqref="I11"/>
    </sheetView>
  </sheetViews>
  <sheetFormatPr defaultRowHeight="15" x14ac:dyDescent="0.25"/>
  <cols>
    <col min="1" max="1" width="38" customWidth="1"/>
    <col min="2" max="2" width="10.140625" customWidth="1"/>
    <col min="3" max="3" width="15.7109375" customWidth="1"/>
    <col min="4" max="4" width="25.5703125" customWidth="1"/>
  </cols>
  <sheetData>
    <row r="1" spans="1:4" ht="15" customHeight="1" x14ac:dyDescent="0.25">
      <c r="C1" s="1"/>
    </row>
    <row r="2" spans="1:4" ht="78" customHeight="1" x14ac:dyDescent="0.25">
      <c r="A2" s="12" t="s">
        <v>2</v>
      </c>
      <c r="B2" s="12"/>
      <c r="C2" s="12"/>
    </row>
    <row r="3" spans="1:4" x14ac:dyDescent="0.25">
      <c r="C3" s="2"/>
    </row>
    <row r="4" spans="1:4" x14ac:dyDescent="0.25">
      <c r="C4" s="2" t="s">
        <v>0</v>
      </c>
    </row>
    <row r="5" spans="1:4" x14ac:dyDescent="0.25">
      <c r="A5" s="10" t="s">
        <v>1</v>
      </c>
      <c r="B5" s="13" t="str">
        <f t="shared" ref="B5" si="0">"Шифр строки"</f>
        <v>Шифр строки</v>
      </c>
      <c r="C5" s="13" t="str">
        <f t="shared" ref="C5" si="1">"Сумма"</f>
        <v>Сумма</v>
      </c>
      <c r="D5" s="11"/>
    </row>
    <row r="6" spans="1:4" x14ac:dyDescent="0.25">
      <c r="A6" s="3" t="str">
        <f>""</f>
        <v/>
      </c>
      <c r="B6" s="14"/>
      <c r="C6" s="14"/>
      <c r="D6" s="11"/>
    </row>
    <row r="7" spans="1:4" x14ac:dyDescent="0.25">
      <c r="A7" s="15">
        <v>1</v>
      </c>
      <c r="B7" s="3" t="str">
        <f>"2"</f>
        <v>2</v>
      </c>
      <c r="C7" s="4"/>
      <c r="D7" s="5"/>
    </row>
    <row r="8" spans="1:4" ht="25.5" x14ac:dyDescent="0.25">
      <c r="A8" s="6" t="str">
        <f>"1 Поступило средств в избирательный фонд, всего"</f>
        <v>1 Поступило средств в избирательный фонд, всего</v>
      </c>
      <c r="B8" s="7" t="str">
        <f>"10"</f>
        <v>10</v>
      </c>
      <c r="C8" s="8">
        <v>12999</v>
      </c>
      <c r="D8" s="9" t="str">
        <f>""</f>
        <v/>
      </c>
    </row>
    <row r="9" spans="1:4" ht="38.25" x14ac:dyDescent="0.25">
      <c r="A9" s="6" t="str">
        <f>"1.1 Поступило средств в установленном порядке для формирования избирательного фонда"</f>
        <v>1.1 Поступило средств в установленном порядке для формирования избирательного фонда</v>
      </c>
      <c r="B9" s="7" t="str">
        <f>"20"</f>
        <v>20</v>
      </c>
      <c r="C9" s="8">
        <v>12999</v>
      </c>
      <c r="D9" s="9" t="str">
        <f>""</f>
        <v/>
      </c>
    </row>
    <row r="10" spans="1:4" ht="25.5" x14ac:dyDescent="0.25">
      <c r="A10" s="6" t="str">
        <f>"1.1.1 Собственные средства кандидата, избирательного объединения"</f>
        <v>1.1.1 Собственные средства кандидата, избирательного объединения</v>
      </c>
      <c r="B10" s="7" t="str">
        <f>"30"</f>
        <v>30</v>
      </c>
      <c r="C10" s="8">
        <v>12999</v>
      </c>
      <c r="D10" s="9" t="str">
        <f>""</f>
        <v/>
      </c>
    </row>
    <row r="11" spans="1:4" ht="38.25" x14ac:dyDescent="0.25">
      <c r="A11" s="6" t="str">
        <f>"1.1.2 Средства, выделенные кандидату, выдвинувшего его избирательным объединением"</f>
        <v>1.1.2 Средства, выделенные кандидату, выдвинувшего его избирательным объединением</v>
      </c>
      <c r="B11" s="7" t="str">
        <f>"40"</f>
        <v>40</v>
      </c>
      <c r="C11" s="8">
        <v>0</v>
      </c>
      <c r="D11" s="9" t="str">
        <f>""</f>
        <v/>
      </c>
    </row>
    <row r="12" spans="1:4" ht="25.5" x14ac:dyDescent="0.25">
      <c r="A12" s="6" t="str">
        <f>"1.1.3 Добровольные пожертвования гражданина"</f>
        <v>1.1.3 Добровольные пожертвования гражданина</v>
      </c>
      <c r="B12" s="7" t="str">
        <f>"50"</f>
        <v>50</v>
      </c>
      <c r="C12" s="8">
        <v>0</v>
      </c>
      <c r="D12" s="9" t="str">
        <f>""</f>
        <v/>
      </c>
    </row>
    <row r="13" spans="1:4" ht="25.5" x14ac:dyDescent="0.25">
      <c r="A13" s="6" t="str">
        <f>"1.1.4 Добровольные пожертвования юридического лица"</f>
        <v>1.1.4 Добровольные пожертвования юридического лица</v>
      </c>
      <c r="B13" s="7" t="str">
        <f>"60"</f>
        <v>60</v>
      </c>
      <c r="C13" s="8">
        <v>0</v>
      </c>
      <c r="D13" s="9" t="str">
        <f>""</f>
        <v/>
      </c>
    </row>
    <row r="14" spans="1:4" ht="76.5" x14ac:dyDescent="0.25">
      <c r="A14" s="6" t="str">
        <f>"1.2 Поступило в избирательный фонд денежных средств, подпадающих под действие ч. 6 ст. 58 Федерального закона от 12 июня 2002 года № 67-ФЗ, и ч. 4-10 ст.36 Закона Челябинской области от 29 июня 2006 года №36-ЗО"</f>
        <v>1.2 Поступило в избирательный фонд денежных средств, подпадающих под действие ч. 6 ст. 58 Федерального закона от 12 июня 2002 года № 67-ФЗ, и ч. 4-10 ст.36 Закона Челябинской области от 29 июня 2006 года №36-ЗО</v>
      </c>
      <c r="B14" s="7" t="str">
        <f>"70"</f>
        <v>70</v>
      </c>
      <c r="C14" s="8">
        <v>0</v>
      </c>
      <c r="D14" s="9" t="str">
        <f>""</f>
        <v/>
      </c>
    </row>
    <row r="15" spans="1:4" ht="25.5" x14ac:dyDescent="0.25">
      <c r="A15" s="6" t="str">
        <f>"1.2.1 Собственные средства кандидата, избирательного объединения"</f>
        <v>1.2.1 Собственные средства кандидата, избирательного объединения</v>
      </c>
      <c r="B15" s="7" t="str">
        <f>"80"</f>
        <v>80</v>
      </c>
      <c r="C15" s="8">
        <v>0</v>
      </c>
      <c r="D15" s="9" t="str">
        <f>""</f>
        <v/>
      </c>
    </row>
    <row r="16" spans="1:4" ht="38.25" x14ac:dyDescent="0.25">
      <c r="A16" s="6" t="str">
        <f>"1.2.2 Средства, выделенные кандидату выдвинувшего его избирательным объединением"</f>
        <v>1.2.2 Средства, выделенные кандидату выдвинувшего его избирательным объединением</v>
      </c>
      <c r="B16" s="7" t="str">
        <f>"90"</f>
        <v>90</v>
      </c>
      <c r="C16" s="8">
        <v>0</v>
      </c>
      <c r="D16" s="9" t="str">
        <f>""</f>
        <v/>
      </c>
    </row>
    <row r="17" spans="1:4" x14ac:dyDescent="0.25">
      <c r="A17" s="6" t="str">
        <f>"1.2.3 Средства гражданина"</f>
        <v>1.2.3 Средства гражданина</v>
      </c>
      <c r="B17" s="7" t="str">
        <f>"100"</f>
        <v>100</v>
      </c>
      <c r="C17" s="8">
        <v>0</v>
      </c>
      <c r="D17" s="9" t="str">
        <f>""</f>
        <v/>
      </c>
    </row>
    <row r="18" spans="1:4" x14ac:dyDescent="0.25">
      <c r="A18" s="6" t="str">
        <f>"1.2.4 Средства юридического лица"</f>
        <v>1.2.4 Средства юридического лица</v>
      </c>
      <c r="B18" s="7" t="str">
        <f>"110"</f>
        <v>110</v>
      </c>
      <c r="C18" s="8">
        <v>0</v>
      </c>
      <c r="D18" s="9" t="str">
        <f>""</f>
        <v/>
      </c>
    </row>
    <row r="19" spans="1:4" ht="25.5" x14ac:dyDescent="0.25">
      <c r="A19" s="6" t="str">
        <f>"2 Возвращено денежных средств из избирательного фонда, всего"</f>
        <v>2 Возвращено денежных средств из избирательного фонда, всего</v>
      </c>
      <c r="B19" s="7" t="str">
        <f>"120"</f>
        <v>120</v>
      </c>
      <c r="C19" s="8">
        <v>0</v>
      </c>
      <c r="D19" s="9" t="str">
        <f>""</f>
        <v/>
      </c>
    </row>
    <row r="20" spans="1:4" x14ac:dyDescent="0.25">
      <c r="A20" s="6" t="str">
        <f>"2.1 Перечислено в доход бюджета"</f>
        <v>2.1 Перечислено в доход бюджета</v>
      </c>
      <c r="B20" s="7" t="str">
        <f>"130"</f>
        <v>130</v>
      </c>
      <c r="C20" s="8">
        <v>0</v>
      </c>
      <c r="D20" s="9" t="str">
        <f>""</f>
        <v/>
      </c>
    </row>
    <row r="21" spans="1:4" ht="38.25" x14ac:dyDescent="0.25">
      <c r="A21" s="6" t="str">
        <f>"2.2 Возвращено жертвователям денежных средств, поступивших с нарушением установленного порядка"</f>
        <v>2.2 Возвращено жертвователям денежных средств, поступивших с нарушением установленного порядка</v>
      </c>
      <c r="B21" s="7" t="str">
        <f>"140"</f>
        <v>140</v>
      </c>
      <c r="C21" s="8">
        <v>0</v>
      </c>
      <c r="D21" s="9" t="str">
        <f>""</f>
        <v/>
      </c>
    </row>
    <row r="22" spans="1:4" ht="51" x14ac:dyDescent="0.25">
      <c r="A22" s="6" t="str">
        <f>"2.2.1 Гражданам, которым запрещено осуществлять пожертвования либо не указавшим обязательные сведения в платежном документе"</f>
        <v>2.2.1 Гражданам, которым запрещено осуществлять пожертвования либо не указавшим обязательные сведения в платежном документе</v>
      </c>
      <c r="B22" s="7" t="str">
        <f>"150"</f>
        <v>150</v>
      </c>
      <c r="C22" s="8">
        <v>0</v>
      </c>
      <c r="D22" s="9" t="str">
        <f>""</f>
        <v/>
      </c>
    </row>
    <row r="23" spans="1:4" ht="51" x14ac:dyDescent="0.25">
      <c r="A23" s="6" t="str">
        <f>"2.2.2 Юридическим лицам, которым запрещено осуществлять пожертвования либо не указавшим обязательные сведения в платежном документе"</f>
        <v>2.2.2 Юридическим лицам, которым запрещено осуществлять пожертвования либо не указавшим обязательные сведения в платежном документе</v>
      </c>
      <c r="B23" s="7" t="str">
        <f>"160"</f>
        <v>160</v>
      </c>
      <c r="C23" s="8">
        <v>0</v>
      </c>
      <c r="D23" s="9" t="str">
        <f>""</f>
        <v/>
      </c>
    </row>
    <row r="24" spans="1:4" ht="25.5" x14ac:dyDescent="0.25">
      <c r="A24" s="6" t="str">
        <f>"2.2.3 Средств, превышающих предельный размер добровольных пожертвований"</f>
        <v>2.2.3 Средств, превышающих предельный размер добровольных пожертвований</v>
      </c>
      <c r="B24" s="7" t="str">
        <f>"170"</f>
        <v>170</v>
      </c>
      <c r="C24" s="8">
        <v>0</v>
      </c>
      <c r="D24" s="9" t="str">
        <f>""</f>
        <v/>
      </c>
    </row>
    <row r="25" spans="1:4" ht="38.25" x14ac:dyDescent="0.25">
      <c r="A25" s="6" t="str">
        <f>"2.3 Возвращено жертвователям денежных средств, поступивших в установленном порядке"</f>
        <v>2.3 Возвращено жертвователям денежных средств, поступивших в установленном порядке</v>
      </c>
      <c r="B25" s="7" t="str">
        <f>"180"</f>
        <v>180</v>
      </c>
      <c r="C25" s="8">
        <v>0</v>
      </c>
      <c r="D25" s="9" t="str">
        <f>""</f>
        <v/>
      </c>
    </row>
    <row r="26" spans="1:4" x14ac:dyDescent="0.25">
      <c r="A26" s="6" t="str">
        <f>"3 Израсходовано средств, всего"</f>
        <v>3 Израсходовано средств, всего</v>
      </c>
      <c r="B26" s="7" t="str">
        <f>"190"</f>
        <v>190</v>
      </c>
      <c r="C26" s="8">
        <v>12999</v>
      </c>
      <c r="D26" s="9" t="str">
        <f>""</f>
        <v/>
      </c>
    </row>
    <row r="27" spans="1:4" ht="25.5" x14ac:dyDescent="0.25">
      <c r="A27" s="6" t="str">
        <f>"3.1 На организацию сбора подписей избирателей"</f>
        <v>3.1 На организацию сбора подписей избирателей</v>
      </c>
      <c r="B27" s="7" t="str">
        <f>"200"</f>
        <v>200</v>
      </c>
      <c r="C27" s="8">
        <v>0</v>
      </c>
      <c r="D27" s="9" t="str">
        <f>""</f>
        <v/>
      </c>
    </row>
    <row r="28" spans="1:4" ht="25.5" x14ac:dyDescent="0.25">
      <c r="A28" s="6" t="str">
        <f>"3.1.1 Из них на оплату труда лиц, привлекаемых для сбора подписей"</f>
        <v>3.1.1 Из них на оплату труда лиц, привлекаемых для сбора подписей</v>
      </c>
      <c r="B28" s="7" t="str">
        <f>"210"</f>
        <v>210</v>
      </c>
      <c r="C28" s="8">
        <v>0</v>
      </c>
      <c r="D28" s="9" t="str">
        <f>""</f>
        <v/>
      </c>
    </row>
    <row r="29" spans="1:4" ht="25.5" x14ac:dyDescent="0.25">
      <c r="A29" s="6" t="str">
        <f>"3.2 На предвыборную агитацию через организации телерадиовещания"</f>
        <v>3.2 На предвыборную агитацию через организации телерадиовещания</v>
      </c>
      <c r="B29" s="7" t="str">
        <f>"220"</f>
        <v>220</v>
      </c>
      <c r="C29" s="8">
        <v>0</v>
      </c>
      <c r="D29" s="9" t="str">
        <f>""</f>
        <v/>
      </c>
    </row>
    <row r="30" spans="1:4" ht="25.5" x14ac:dyDescent="0.25">
      <c r="A30" s="6" t="str">
        <f>"3.3 На предвыборную агитацию через редакции периодических печатных изданий"</f>
        <v>3.3 На предвыборную агитацию через редакции периодических печатных изданий</v>
      </c>
      <c r="B30" s="7" t="str">
        <f>"230"</f>
        <v>230</v>
      </c>
      <c r="C30" s="8">
        <v>12999</v>
      </c>
      <c r="D30" s="9" t="str">
        <f>""</f>
        <v/>
      </c>
    </row>
    <row r="31" spans="1:4" ht="38.25" x14ac:dyDescent="0.25">
      <c r="A31" s="6" t="str">
        <f>"3.4 На выпуск и распространение печатных материалов и иных агитационных материалов"</f>
        <v>3.4 На выпуск и распространение печатных материалов и иных агитационных материалов</v>
      </c>
      <c r="B31" s="7" t="str">
        <f>"240"</f>
        <v>240</v>
      </c>
      <c r="C31" s="8">
        <v>0</v>
      </c>
      <c r="D31" s="9" t="str">
        <f>""</f>
        <v/>
      </c>
    </row>
    <row r="32" spans="1:4" ht="25.5" x14ac:dyDescent="0.25">
      <c r="A32" s="6" t="str">
        <f>"3.5 На проведение публичных массовых мероприятий"</f>
        <v>3.5 На проведение публичных массовых мероприятий</v>
      </c>
      <c r="B32" s="7" t="str">
        <f>"250"</f>
        <v>250</v>
      </c>
      <c r="C32" s="8">
        <v>0</v>
      </c>
      <c r="D32" s="9" t="str">
        <f>""</f>
        <v/>
      </c>
    </row>
    <row r="33" spans="1:4" ht="38.25" x14ac:dyDescent="0.25">
      <c r="A33" s="6" t="str">
        <f>"3.6 На оплату работ (услуг) информационного и консультационного характера"</f>
        <v>3.6 На оплату работ (услуг) информационного и консультационного характера</v>
      </c>
      <c r="B33" s="7" t="str">
        <f>"260"</f>
        <v>260</v>
      </c>
      <c r="C33" s="8">
        <v>0</v>
      </c>
      <c r="D33" s="9" t="str">
        <f>""</f>
        <v/>
      </c>
    </row>
    <row r="34" spans="1:4" ht="38.25" x14ac:dyDescent="0.25">
      <c r="A34" s="6" t="str">
        <f>"3.7 На оплату других работ (услуг), выполненных (оказанных) юридическими лицами или гражданами РФ по договорам"</f>
        <v>3.7 На оплату других работ (услуг), выполненных (оказанных) юридическими лицами или гражданами РФ по договорам</v>
      </c>
      <c r="B34" s="7" t="str">
        <f>"270"</f>
        <v>270</v>
      </c>
      <c r="C34" s="8">
        <v>0</v>
      </c>
      <c r="D34" s="9" t="str">
        <f>""</f>
        <v/>
      </c>
    </row>
    <row r="35" spans="1:4" ht="38.25" x14ac:dyDescent="0.25">
      <c r="A35" s="6" t="str">
        <f>"3.8 На оплату иных расходов, непосредственно связанных с проведением избирательной кампании"</f>
        <v>3.8 На оплату иных расходов, непосредственно связанных с проведением избирательной кампании</v>
      </c>
      <c r="B35" s="7" t="str">
        <f>"280"</f>
        <v>280</v>
      </c>
      <c r="C35" s="8">
        <v>0</v>
      </c>
      <c r="D35" s="9" t="str">
        <f>""</f>
        <v/>
      </c>
    </row>
    <row r="36" spans="1:4" ht="51" x14ac:dyDescent="0.25">
      <c r="A36" s="6" t="str">
        <f>"4 Распределено неизрасходованного остатка средств фонда пропорционально перечисленным в избирательный фонд денежным средствам"</f>
        <v>4 Распределено неизрасходованного остатка средств фонда пропорционально перечисленным в избирательный фонд денежным средствам</v>
      </c>
      <c r="B36" s="7" t="str">
        <f>"290"</f>
        <v>290</v>
      </c>
      <c r="C36" s="8">
        <v>0</v>
      </c>
      <c r="D36" s="9" t="str">
        <f>""</f>
        <v/>
      </c>
    </row>
    <row r="37" spans="1:4" ht="25.5" x14ac:dyDescent="0.25">
      <c r="A37" s="6" t="str">
        <f>"5  Остаток средств фонда на дату сдачи отчета (заверяется банковской справкой)"</f>
        <v>5  Остаток средств фонда на дату сдачи отчета (заверяется банковской справкой)</v>
      </c>
      <c r="B37" s="7" t="str">
        <f>"300"</f>
        <v>300</v>
      </c>
      <c r="C37" s="8">
        <v>0</v>
      </c>
      <c r="D37" s="9" t="str">
        <f>""</f>
        <v/>
      </c>
    </row>
  </sheetData>
  <mergeCells count="4">
    <mergeCell ref="D5:D6"/>
    <mergeCell ref="A2:C2"/>
    <mergeCell ref="B5:B6"/>
    <mergeCell ref="C5:C6"/>
  </mergeCells>
  <pageMargins left="0.34722222222222221" right="0.1388888888888889" top="0.1388888888888889" bottom="0.1388888888888889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ТИК</cp:lastModifiedBy>
  <cp:lastPrinted>2017-10-10T09:55:05Z</cp:lastPrinted>
  <dcterms:created xsi:type="dcterms:W3CDTF">2017-09-22T04:42:04Z</dcterms:created>
  <dcterms:modified xsi:type="dcterms:W3CDTF">2023-09-29T10:50:16Z</dcterms:modified>
</cp:coreProperties>
</file>